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60" windowWidth="19200" windowHeight="7296"/>
  </bookViews>
  <sheets>
    <sheet name="Tāme orģ. 1.daļa" sheetId="2" r:id="rId1"/>
  </sheets>
  <calcPr calcId="145621"/>
</workbook>
</file>

<file path=xl/calcChain.xml><?xml version="1.0" encoding="utf-8"?>
<calcChain xmlns="http://schemas.openxmlformats.org/spreadsheetml/2006/main">
  <c r="D50" i="2" l="1"/>
  <c r="D49" i="2"/>
  <c r="D44" i="2"/>
  <c r="D40" i="2"/>
  <c r="D37" i="2"/>
  <c r="D36" i="2"/>
  <c r="D33" i="2"/>
  <c r="D32" i="2"/>
  <c r="D28" i="2"/>
  <c r="D27" i="2"/>
  <c r="D26" i="2"/>
  <c r="D25" i="2"/>
  <c r="D24" i="2"/>
  <c r="D17" i="2"/>
  <c r="A16" i="2"/>
  <c r="A19" i="2" s="1"/>
  <c r="A20" i="2" s="1"/>
  <c r="A22" i="2" s="1"/>
  <c r="A23" i="2" s="1"/>
  <c r="A39" i="2" s="1"/>
  <c r="A43" i="2" s="1"/>
  <c r="A48" i="2" s="1"/>
  <c r="A52" i="2" s="1"/>
  <c r="I54" i="2" l="1"/>
  <c r="J54" i="2"/>
  <c r="K54" i="2"/>
</calcChain>
</file>

<file path=xl/sharedStrings.xml><?xml version="1.0" encoding="utf-8"?>
<sst xmlns="http://schemas.openxmlformats.org/spreadsheetml/2006/main" count="115" uniqueCount="68">
  <si>
    <t>Būves adrese: Sesavas pamatskola,Sesava,Jelgavas novads</t>
  </si>
  <si>
    <t>Pavisam kopā bez (PVN)</t>
  </si>
  <si>
    <t>Nr.</t>
  </si>
  <si>
    <t>Darbi un izmaksu veidi</t>
  </si>
  <si>
    <t>Mērvienība</t>
  </si>
  <si>
    <t>Daudzums</t>
  </si>
  <si>
    <t>Vienības izmaksas, EUR</t>
  </si>
  <si>
    <t>Vienības</t>
  </si>
  <si>
    <t>Kopējās izmaksas, EUR</t>
  </si>
  <si>
    <t>Kopējās izmaksas</t>
  </si>
  <si>
    <t>p.k.</t>
  </si>
  <si>
    <t>darba alga</t>
  </si>
  <si>
    <t>materiāli</t>
  </si>
  <si>
    <t>mehānismi</t>
  </si>
  <si>
    <t>izmaksas, EUR</t>
  </si>
  <si>
    <t>Fasādes darbi.</t>
  </si>
  <si>
    <t>Inventāro sastatņu montāža/demontāža</t>
  </si>
  <si>
    <t>m2</t>
  </si>
  <si>
    <t>sastatņu noma</t>
  </si>
  <si>
    <t>palīgmateriāli</t>
  </si>
  <si>
    <t>kompl.</t>
  </si>
  <si>
    <t>stiprinājumi</t>
  </si>
  <si>
    <t>Parapeta apdares detaļu demontāža</t>
  </si>
  <si>
    <t>t.m</t>
  </si>
  <si>
    <t>Pamata lāseņu demontāža</t>
  </si>
  <si>
    <t>Sienu siltināšana ar akmens vati Paroc WOB</t>
  </si>
  <si>
    <t>grunts</t>
  </si>
  <si>
    <t>l</t>
  </si>
  <si>
    <t>līme</t>
  </si>
  <si>
    <t>kg</t>
  </si>
  <si>
    <t>dībeļi</t>
  </si>
  <si>
    <t>gab</t>
  </si>
  <si>
    <t>Sienu izlīdzināšana un armēšana</t>
  </si>
  <si>
    <t>siets</t>
  </si>
  <si>
    <t>Sienu apmešana ar dekoratīvo apmetumu</t>
  </si>
  <si>
    <t>dekoratīvais apmetums</t>
  </si>
  <si>
    <t>Parapetu apdare</t>
  </si>
  <si>
    <t>parapetu apdares detaļas</t>
  </si>
  <si>
    <t>dībeļi, kniedes</t>
  </si>
  <si>
    <t>Cokola lāseņa montāža</t>
  </si>
  <si>
    <t>lāsenis</t>
  </si>
  <si>
    <t>dībeļi,kniedes</t>
  </si>
  <si>
    <t>silikons</t>
  </si>
  <si>
    <t>Fasādes sienu krāsošana</t>
  </si>
  <si>
    <t>gruntskrāsa</t>
  </si>
  <si>
    <t>fasādes krāsa</t>
  </si>
  <si>
    <t>Objekta tīrīšana, atkritumu izvešana</t>
  </si>
  <si>
    <t>objekts</t>
  </si>
  <si>
    <t>Tehniskā vadība</t>
  </si>
  <si>
    <t>Kopā, EUR:</t>
  </si>
  <si>
    <t>Transporta izdevumi</t>
  </si>
  <si>
    <t>Sociālais nodoklis</t>
  </si>
  <si>
    <t>Virsizdevumi</t>
  </si>
  <si>
    <t>Būvfirmas plānotā peļņa</t>
  </si>
  <si>
    <t>Kopā bez PVN eur:</t>
  </si>
  <si>
    <t>PVN 21%</t>
  </si>
  <si>
    <t>Pavisam kopā ar PVN</t>
  </si>
  <si>
    <t>Aizsargsieta ierīkošana</t>
  </si>
  <si>
    <t>aizsargsiets</t>
  </si>
  <si>
    <t>akmens vate Paroc WOB, 50 mm</t>
  </si>
  <si>
    <t>stūra līste</t>
  </si>
  <si>
    <t>Koka konstrukciju-sastatņu izbūve virs ieejas stikla jumta fasādes apdarei+nosegšana</t>
  </si>
  <si>
    <t xml:space="preserve">obj </t>
  </si>
  <si>
    <t>Sesavas pamatskolas sporta zāles piebūves daļas  vienkāršotā ēkas fasādes atjaunošana</t>
  </si>
  <si>
    <t>Būves nosaukums: Sesavas pamatskolas sporta zāles piebūves daļas remontdarbi</t>
  </si>
  <si>
    <t>Lokālā tāme Nr.1</t>
  </si>
  <si>
    <t>Siltināt logailas ar fasādes akmensvati b=30mm, līmēt sietu, apmest logailas ar dekoratīvo apmetumu, krāsot</t>
  </si>
  <si>
    <t>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</si>
</sst>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12">
    <font>
      <sz val="10"/>
      <name val="Arial Cyr"/>
    </font>
    <font>
      <sz val="10"/>
      <name val="Times New Roman"/>
      <family val="1"/>
      <charset val="186"/>
    </font>
    <font>
      <b/>
      <i/>
      <u val="double"/>
      <sz val="20"/>
      <name val="Times New Roman"/>
      <family val="1"/>
      <charset val="186"/>
    </font>
    <font>
      <i/>
      <sz val="10"/>
      <name val="Times New Roman"/>
      <family val="1"/>
      <charset val="186"/>
    </font>
    <font>
      <b/>
      <i/>
      <sz val="12"/>
      <name val="Times New Roman"/>
      <family val="1"/>
      <charset val="186"/>
    </font>
    <font>
      <b/>
      <i/>
      <u/>
      <sz val="12"/>
      <name val="Times New Roman"/>
      <family val="1"/>
      <charset val="186"/>
    </font>
    <font>
      <b/>
      <i/>
      <u val="double"/>
      <sz val="12"/>
      <name val="Times New Roman"/>
      <family val="1"/>
      <charset val="186"/>
    </font>
    <font>
      <i/>
      <sz val="12"/>
      <name val="Times New Roman"/>
      <family val="1"/>
      <charset val="186"/>
    </font>
    <font>
      <b/>
      <i/>
      <sz val="10"/>
      <name val="Times New Roman"/>
      <family val="1"/>
      <charset val="186"/>
    </font>
    <font>
      <b/>
      <i/>
      <u/>
      <sz val="10"/>
      <name val="Times New Roman"/>
      <family val="1"/>
      <charset val="186"/>
    </font>
    <font>
      <u/>
      <sz val="10"/>
      <color theme="10"/>
      <name val="Arial Cyr"/>
    </font>
    <font>
      <u/>
      <sz val="10"/>
      <color theme="10"/>
      <name val="Times New Roman"/>
      <family val="1"/>
      <charset val="186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3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10" fillId="0" borderId="0" applyNumberFormat="0" applyFill="0" applyBorder="0" applyAlignment="0" applyProtection="0"/>
  </cellStyleXfs>
  <cellXfs count="123">
    <xf numFmtId="0" fontId="0" fillId="0" borderId="0" xfId="0"/>
    <xf numFmtId="0" fontId="3" fillId="0" borderId="0" xfId="1" applyFont="1"/>
    <xf numFmtId="0" fontId="1" fillId="0" borderId="0" xfId="1" applyFont="1"/>
    <xf numFmtId="0" fontId="4" fillId="0" borderId="0" xfId="1" applyFont="1" applyBorder="1" applyAlignment="1">
      <alignment horizontal="center"/>
    </xf>
    <xf numFmtId="0" fontId="5" fillId="0" borderId="0" xfId="1" applyFont="1" applyBorder="1" applyAlignment="1">
      <alignment horizontal="center"/>
    </xf>
    <xf numFmtId="0" fontId="5" fillId="0" borderId="1" xfId="1" applyFont="1" applyBorder="1" applyAlignment="1">
      <alignment horizontal="center"/>
    </xf>
    <xf numFmtId="0" fontId="6" fillId="0" borderId="1" xfId="1" applyFont="1" applyBorder="1" applyAlignment="1">
      <alignment horizontal="center"/>
    </xf>
    <xf numFmtId="0" fontId="4" fillId="0" borderId="0" xfId="1" applyFont="1" applyAlignment="1">
      <alignment vertical="top" wrapText="1"/>
    </xf>
    <xf numFmtId="0" fontId="4" fillId="0" borderId="0" xfId="1" applyFont="1" applyAlignment="1">
      <alignment vertical="top"/>
    </xf>
    <xf numFmtId="0" fontId="7" fillId="0" borderId="0" xfId="1" applyFont="1" applyAlignment="1">
      <alignment vertical="top" wrapText="1"/>
    </xf>
    <xf numFmtId="0" fontId="4" fillId="0" borderId="0" xfId="1" applyFont="1" applyAlignment="1">
      <alignment horizontal="left" vertical="top"/>
    </xf>
    <xf numFmtId="0" fontId="7" fillId="0" borderId="0" xfId="1" applyFont="1" applyAlignment="1">
      <alignment vertical="top"/>
    </xf>
    <xf numFmtId="0" fontId="3" fillId="0" borderId="0" xfId="0" applyFont="1"/>
    <xf numFmtId="0" fontId="3" fillId="0" borderId="0" xfId="1" applyFont="1" applyAlignment="1">
      <alignment horizontal="left"/>
    </xf>
    <xf numFmtId="0" fontId="8" fillId="2" borderId="2" xfId="0" applyFont="1" applyFill="1" applyBorder="1"/>
    <xf numFmtId="0" fontId="8" fillId="2" borderId="3" xfId="0" applyFont="1" applyFill="1" applyBorder="1"/>
    <xf numFmtId="0" fontId="8" fillId="2" borderId="3" xfId="0" applyFont="1" applyFill="1" applyBorder="1" applyAlignment="1">
      <alignment horizontal="right"/>
    </xf>
    <xf numFmtId="2" fontId="8" fillId="2" borderId="4" xfId="0" applyNumberFormat="1" applyFont="1" applyFill="1" applyBorder="1"/>
    <xf numFmtId="0" fontId="1" fillId="0" borderId="0" xfId="0" applyFont="1"/>
    <xf numFmtId="0" fontId="8" fillId="2" borderId="5" xfId="0" applyFont="1" applyFill="1" applyBorder="1" applyAlignment="1">
      <alignment vertical="center"/>
    </xf>
    <xf numFmtId="0" fontId="3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8" fillId="2" borderId="7" xfId="0" applyFont="1" applyFill="1" applyBorder="1" applyAlignment="1">
      <alignment vertical="center"/>
    </xf>
    <xf numFmtId="0" fontId="8" fillId="2" borderId="7" xfId="0" applyFont="1" applyFill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3" fillId="0" borderId="9" xfId="0" applyFont="1" applyBorder="1"/>
    <xf numFmtId="0" fontId="3" fillId="0" borderId="12" xfId="0" applyFont="1" applyBorder="1"/>
    <xf numFmtId="0" fontId="3" fillId="2" borderId="2" xfId="0" applyFont="1" applyFill="1" applyBorder="1"/>
    <xf numFmtId="0" fontId="8" fillId="2" borderId="7" xfId="0" applyFont="1" applyFill="1" applyBorder="1" applyAlignment="1">
      <alignment horizontal="right"/>
    </xf>
    <xf numFmtId="2" fontId="8" fillId="2" borderId="7" xfId="0" applyNumberFormat="1" applyFont="1" applyFill="1" applyBorder="1"/>
    <xf numFmtId="0" fontId="3" fillId="0" borderId="18" xfId="0" applyFont="1" applyBorder="1"/>
    <xf numFmtId="0" fontId="3" fillId="0" borderId="19" xfId="0" applyFont="1" applyBorder="1" applyAlignment="1">
      <alignment horizontal="right"/>
    </xf>
    <xf numFmtId="2" fontId="3" fillId="0" borderId="9" xfId="0" applyNumberFormat="1" applyFont="1" applyBorder="1"/>
    <xf numFmtId="2" fontId="3" fillId="0" borderId="21" xfId="0" applyNumberFormat="1" applyFont="1" applyBorder="1"/>
    <xf numFmtId="2" fontId="3" fillId="0" borderId="19" xfId="0" applyNumberFormat="1" applyFont="1" applyBorder="1"/>
    <xf numFmtId="0" fontId="3" fillId="0" borderId="22" xfId="0" applyFont="1" applyBorder="1"/>
    <xf numFmtId="0" fontId="3" fillId="0" borderId="23" xfId="0" applyFont="1" applyBorder="1" applyAlignment="1">
      <alignment horizontal="right"/>
    </xf>
    <xf numFmtId="2" fontId="3" fillId="0" borderId="12" xfId="0" applyNumberFormat="1" applyFont="1" applyBorder="1"/>
    <xf numFmtId="2" fontId="3" fillId="0" borderId="25" xfId="0" applyNumberFormat="1" applyFont="1" applyBorder="1"/>
    <xf numFmtId="2" fontId="3" fillId="0" borderId="23" xfId="0" applyNumberFormat="1" applyFont="1" applyBorder="1"/>
    <xf numFmtId="0" fontId="3" fillId="0" borderId="26" xfId="0" applyFont="1" applyBorder="1"/>
    <xf numFmtId="0" fontId="3" fillId="0" borderId="27" xfId="0" applyFont="1" applyBorder="1" applyAlignment="1">
      <alignment horizontal="right"/>
    </xf>
    <xf numFmtId="0" fontId="3" fillId="0" borderId="15" xfId="0" applyFont="1" applyBorder="1"/>
    <xf numFmtId="2" fontId="3" fillId="0" borderId="15" xfId="0" applyNumberFormat="1" applyFont="1" applyBorder="1"/>
    <xf numFmtId="2" fontId="3" fillId="0" borderId="29" xfId="0" applyNumberFormat="1" applyFont="1" applyBorder="1"/>
    <xf numFmtId="2" fontId="3" fillId="0" borderId="27" xfId="0" applyNumberFormat="1" applyFont="1" applyBorder="1"/>
    <xf numFmtId="0" fontId="3" fillId="2" borderId="3" xfId="0" applyFont="1" applyFill="1" applyBorder="1"/>
    <xf numFmtId="2" fontId="8" fillId="2" borderId="3" xfId="0" applyNumberFormat="1" applyFont="1" applyFill="1" applyBorder="1"/>
    <xf numFmtId="0" fontId="3" fillId="0" borderId="2" xfId="0" applyFont="1" applyBorder="1"/>
    <xf numFmtId="0" fontId="3" fillId="0" borderId="7" xfId="0" applyFont="1" applyBorder="1" applyAlignment="1">
      <alignment horizontal="right"/>
    </xf>
    <xf numFmtId="0" fontId="3" fillId="0" borderId="3" xfId="0" applyFont="1" applyBorder="1"/>
    <xf numFmtId="2" fontId="3" fillId="0" borderId="7" xfId="0" applyNumberFormat="1" applyFont="1" applyBorder="1"/>
    <xf numFmtId="0" fontId="3" fillId="2" borderId="30" xfId="0" applyFont="1" applyFill="1" applyBorder="1"/>
    <xf numFmtId="0" fontId="3" fillId="2" borderId="31" xfId="0" applyFont="1" applyFill="1" applyBorder="1"/>
    <xf numFmtId="2" fontId="8" fillId="2" borderId="6" xfId="0" applyNumberFormat="1" applyFont="1" applyFill="1" applyBorder="1"/>
    <xf numFmtId="0" fontId="8" fillId="0" borderId="0" xfId="0" applyFont="1"/>
    <xf numFmtId="0" fontId="11" fillId="0" borderId="0" xfId="2" applyFont="1"/>
    <xf numFmtId="2" fontId="3" fillId="0" borderId="0" xfId="0" applyNumberFormat="1" applyFont="1"/>
    <xf numFmtId="0" fontId="8" fillId="2" borderId="5" xfId="0" applyFont="1" applyFill="1" applyBorder="1" applyAlignment="1">
      <alignment horizontal="center" vertical="center"/>
    </xf>
    <xf numFmtId="0" fontId="8" fillId="2" borderId="6" xfId="0" applyFont="1" applyFill="1" applyBorder="1" applyAlignment="1">
      <alignment horizontal="center" vertical="center"/>
    </xf>
    <xf numFmtId="0" fontId="8" fillId="2" borderId="6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/>
    </xf>
    <xf numFmtId="0" fontId="3" fillId="0" borderId="9" xfId="0" applyFont="1" applyFill="1" applyBorder="1"/>
    <xf numFmtId="0" fontId="3" fillId="0" borderId="9" xfId="0" applyFont="1" applyFill="1" applyBorder="1" applyAlignment="1">
      <alignment horizontal="center"/>
    </xf>
    <xf numFmtId="43" fontId="3" fillId="0" borderId="9" xfId="1" applyNumberFormat="1" applyFont="1" applyFill="1" applyBorder="1" applyAlignment="1">
      <alignment horizontal="right"/>
    </xf>
    <xf numFmtId="43" fontId="3" fillId="0" borderId="9" xfId="0" applyNumberFormat="1" applyFont="1" applyFill="1" applyBorder="1"/>
    <xf numFmtId="43" fontId="3" fillId="0" borderId="9" xfId="0" applyNumberFormat="1" applyFont="1" applyFill="1" applyBorder="1" applyAlignment="1">
      <alignment horizontal="right"/>
    </xf>
    <xf numFmtId="43" fontId="3" fillId="0" borderId="10" xfId="0" applyNumberFormat="1" applyFont="1" applyFill="1" applyBorder="1"/>
    <xf numFmtId="0" fontId="3" fillId="0" borderId="0" xfId="0" applyFont="1" applyFill="1"/>
    <xf numFmtId="0" fontId="1" fillId="0" borderId="0" xfId="0" applyFont="1" applyFill="1"/>
    <xf numFmtId="0" fontId="3" fillId="0" borderId="11" xfId="0" applyFont="1" applyFill="1" applyBorder="1" applyAlignment="1">
      <alignment horizontal="center"/>
    </xf>
    <xf numFmtId="0" fontId="3" fillId="0" borderId="12" xfId="0" applyFont="1" applyFill="1" applyBorder="1" applyAlignment="1">
      <alignment horizontal="right"/>
    </xf>
    <xf numFmtId="0" fontId="3" fillId="0" borderId="12" xfId="0" applyFont="1" applyFill="1" applyBorder="1" applyAlignment="1">
      <alignment horizontal="center"/>
    </xf>
    <xf numFmtId="43" fontId="3" fillId="0" borderId="12" xfId="0" applyNumberFormat="1" applyFont="1" applyFill="1" applyBorder="1"/>
    <xf numFmtId="43" fontId="3" fillId="0" borderId="12" xfId="0" applyNumberFormat="1" applyFont="1" applyFill="1" applyBorder="1" applyAlignment="1">
      <alignment horizontal="right"/>
    </xf>
    <xf numFmtId="43" fontId="3" fillId="0" borderId="13" xfId="0" applyNumberFormat="1" applyFont="1" applyFill="1" applyBorder="1"/>
    <xf numFmtId="0" fontId="3" fillId="0" borderId="12" xfId="0" applyFont="1" applyFill="1" applyBorder="1"/>
    <xf numFmtId="2" fontId="3" fillId="0" borderId="12" xfId="0" applyNumberFormat="1" applyFont="1" applyFill="1" applyBorder="1" applyAlignment="1">
      <alignment horizontal="center"/>
    </xf>
    <xf numFmtId="0" fontId="3" fillId="0" borderId="12" xfId="0" applyFont="1" applyFill="1" applyBorder="1" applyAlignment="1">
      <alignment horizontal="left"/>
    </xf>
    <xf numFmtId="0" fontId="3" fillId="2" borderId="32" xfId="0" applyFont="1" applyFill="1" applyBorder="1"/>
    <xf numFmtId="0" fontId="9" fillId="2" borderId="33" xfId="0" applyFont="1" applyFill="1" applyBorder="1" applyAlignment="1">
      <alignment vertical="center"/>
    </xf>
    <xf numFmtId="0" fontId="3" fillId="2" borderId="33" xfId="0" applyFont="1" applyFill="1" applyBorder="1"/>
    <xf numFmtId="0" fontId="3" fillId="2" borderId="33" xfId="0" applyFont="1" applyFill="1" applyBorder="1" applyAlignment="1">
      <alignment horizontal="center"/>
    </xf>
    <xf numFmtId="0" fontId="3" fillId="2" borderId="34" xfId="0" applyFont="1" applyFill="1" applyBorder="1"/>
    <xf numFmtId="0" fontId="8" fillId="2" borderId="6" xfId="0" applyFont="1" applyFill="1" applyBorder="1" applyAlignment="1">
      <alignment horizontal="right"/>
    </xf>
    <xf numFmtId="0" fontId="3" fillId="2" borderId="35" xfId="0" applyFont="1" applyFill="1" applyBorder="1"/>
    <xf numFmtId="0" fontId="3" fillId="2" borderId="16" xfId="0" applyFont="1" applyFill="1" applyBorder="1"/>
    <xf numFmtId="2" fontId="8" fillId="2" borderId="16" xfId="0" applyNumberFormat="1" applyFont="1" applyFill="1" applyBorder="1"/>
    <xf numFmtId="2" fontId="8" fillId="2" borderId="36" xfId="0" applyNumberFormat="1" applyFont="1" applyFill="1" applyBorder="1"/>
    <xf numFmtId="43" fontId="3" fillId="0" borderId="12" xfId="1" applyNumberFormat="1" applyFont="1" applyFill="1" applyBorder="1" applyAlignment="1">
      <alignment horizontal="right"/>
    </xf>
    <xf numFmtId="0" fontId="3" fillId="0" borderId="11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left" vertical="center" wrapText="1"/>
    </xf>
    <xf numFmtId="0" fontId="3" fillId="0" borderId="12" xfId="0" applyFont="1" applyFill="1" applyBorder="1" applyAlignment="1">
      <alignment horizontal="center" vertical="center"/>
    </xf>
    <xf numFmtId="43" fontId="3" fillId="0" borderId="12" xfId="1" applyNumberFormat="1" applyFont="1" applyFill="1" applyBorder="1" applyAlignment="1">
      <alignment horizontal="right" vertical="center"/>
    </xf>
    <xf numFmtId="43" fontId="3" fillId="0" borderId="12" xfId="0" applyNumberFormat="1" applyFont="1" applyFill="1" applyBorder="1" applyAlignment="1">
      <alignment vertical="center"/>
    </xf>
    <xf numFmtId="43" fontId="3" fillId="0" borderId="12" xfId="0" applyNumberFormat="1" applyFont="1" applyFill="1" applyBorder="1" applyAlignment="1">
      <alignment horizontal="right" vertical="center"/>
    </xf>
    <xf numFmtId="43" fontId="3" fillId="0" borderId="13" xfId="0" applyNumberFormat="1" applyFont="1" applyFill="1" applyBorder="1" applyAlignment="1">
      <alignment vertical="center"/>
    </xf>
    <xf numFmtId="0" fontId="3" fillId="0" borderId="0" xfId="0" applyFont="1" applyFill="1" applyAlignment="1">
      <alignment vertical="center"/>
    </xf>
    <xf numFmtId="0" fontId="1" fillId="0" borderId="0" xfId="0" applyFont="1" applyFill="1" applyAlignment="1">
      <alignment vertical="center"/>
    </xf>
    <xf numFmtId="2" fontId="3" fillId="0" borderId="9" xfId="0" applyNumberFormat="1" applyFont="1" applyFill="1" applyBorder="1" applyAlignment="1">
      <alignment horizontal="center"/>
    </xf>
    <xf numFmtId="2" fontId="3" fillId="0" borderId="12" xfId="0" applyNumberFormat="1" applyFont="1" applyFill="1" applyBorder="1" applyAlignment="1">
      <alignment horizontal="center" vertical="center"/>
    </xf>
    <xf numFmtId="9" fontId="8" fillId="0" borderId="20" xfId="0" applyNumberFormat="1" applyFont="1" applyBorder="1"/>
    <xf numFmtId="10" fontId="8" fillId="0" borderId="24" xfId="0" applyNumberFormat="1" applyFont="1" applyBorder="1"/>
    <xf numFmtId="9" fontId="8" fillId="0" borderId="24" xfId="0" applyNumberFormat="1" applyFont="1" applyBorder="1"/>
    <xf numFmtId="9" fontId="8" fillId="0" borderId="28" xfId="0" applyNumberFormat="1" applyFont="1" applyBorder="1"/>
    <xf numFmtId="0" fontId="3" fillId="0" borderId="14" xfId="0" applyFont="1" applyFill="1" applyBorder="1" applyAlignment="1">
      <alignment horizontal="center"/>
    </xf>
    <xf numFmtId="0" fontId="3" fillId="0" borderId="15" xfId="0" applyFont="1" applyFill="1" applyBorder="1" applyAlignment="1">
      <alignment horizontal="right"/>
    </xf>
    <xf numFmtId="0" fontId="3" fillId="0" borderId="15" xfId="0" applyFont="1" applyFill="1" applyBorder="1" applyAlignment="1">
      <alignment horizontal="center"/>
    </xf>
    <xf numFmtId="2" fontId="3" fillId="0" borderId="15" xfId="0" applyNumberFormat="1" applyFont="1" applyFill="1" applyBorder="1" applyAlignment="1">
      <alignment horizontal="center"/>
    </xf>
    <xf numFmtId="43" fontId="3" fillId="0" borderId="15" xfId="1" applyNumberFormat="1" applyFont="1" applyFill="1" applyBorder="1" applyAlignment="1">
      <alignment horizontal="right"/>
    </xf>
    <xf numFmtId="43" fontId="3" fillId="0" borderId="15" xfId="0" applyNumberFormat="1" applyFont="1" applyFill="1" applyBorder="1"/>
    <xf numFmtId="43" fontId="3" fillId="0" borderId="15" xfId="0" applyNumberFormat="1" applyFont="1" applyFill="1" applyBorder="1" applyAlignment="1">
      <alignment horizontal="right"/>
    </xf>
    <xf numFmtId="43" fontId="3" fillId="0" borderId="17" xfId="0" applyNumberFormat="1" applyFont="1" applyFill="1" applyBorder="1"/>
    <xf numFmtId="0" fontId="3" fillId="0" borderId="12" xfId="0" applyFont="1" applyFill="1" applyBorder="1" applyAlignment="1">
      <alignment horizontal="left" wrapText="1"/>
    </xf>
    <xf numFmtId="0" fontId="2" fillId="0" borderId="0" xfId="1" applyFont="1" applyBorder="1" applyAlignment="1">
      <alignment horizontal="center"/>
    </xf>
    <xf numFmtId="0" fontId="4" fillId="0" borderId="0" xfId="1" applyFont="1" applyBorder="1" applyAlignment="1">
      <alignment horizontal="left" vertical="top" wrapText="1"/>
    </xf>
    <xf numFmtId="0" fontId="8" fillId="2" borderId="5" xfId="0" applyFont="1" applyFill="1" applyBorder="1" applyAlignment="1">
      <alignment horizontal="center" vertical="center"/>
    </xf>
    <xf numFmtId="0" fontId="8" fillId="2" borderId="6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/>
    </xf>
    <xf numFmtId="0" fontId="8" fillId="2" borderId="3" xfId="0" applyFont="1" applyFill="1" applyBorder="1" applyAlignment="1">
      <alignment horizontal="center" vertical="center"/>
    </xf>
    <xf numFmtId="0" fontId="8" fillId="2" borderId="4" xfId="0" applyFont="1" applyFill="1" applyBorder="1" applyAlignment="1">
      <alignment horizontal="center" vertical="center"/>
    </xf>
    <xf numFmtId="0" fontId="8" fillId="2" borderId="5" xfId="0" applyFont="1" applyFill="1" applyBorder="1" applyAlignment="1">
      <alignment horizontal="center" vertical="center" wrapText="1"/>
    </xf>
    <xf numFmtId="0" fontId="8" fillId="2" borderId="6" xfId="0" applyFont="1" applyFill="1" applyBorder="1" applyAlignment="1">
      <alignment horizontal="center" vertical="center" wrapText="1"/>
    </xf>
  </cellXfs>
  <cellStyles count="3">
    <cellStyle name="Excel Built-in Normal" xfId="1"/>
    <cellStyle name="Hyperlink" xfId="2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90"/>
  <sheetViews>
    <sheetView tabSelected="1" topLeftCell="A34" workbookViewId="0">
      <selection activeCell="N58" sqref="N58"/>
    </sheetView>
  </sheetViews>
  <sheetFormatPr defaultColWidth="9.109375" defaultRowHeight="13.2"/>
  <cols>
    <col min="1" max="1" width="6" style="12" customWidth="1"/>
    <col min="2" max="2" width="40.109375" style="12" customWidth="1"/>
    <col min="3" max="3" width="10.33203125" style="12" customWidth="1"/>
    <col min="4" max="4" width="10.6640625" style="12" customWidth="1"/>
    <col min="5" max="5" width="10.109375" style="12" customWidth="1"/>
    <col min="6" max="6" width="9.109375" style="12" customWidth="1"/>
    <col min="7" max="7" width="9.6640625" style="12" customWidth="1"/>
    <col min="8" max="8" width="9.44140625" style="12" customWidth="1"/>
    <col min="9" max="9" width="11.44140625" style="12" customWidth="1"/>
    <col min="10" max="10" width="10.33203125" style="12" customWidth="1"/>
    <col min="11" max="11" width="9.6640625" style="12" customWidth="1"/>
    <col min="12" max="12" width="11.88671875" style="12" customWidth="1"/>
    <col min="13" max="13" width="9.109375" style="12" customWidth="1"/>
    <col min="14" max="16384" width="9.109375" style="18"/>
  </cols>
  <sheetData>
    <row r="1" spans="1:15" s="2" customFormat="1" ht="24.6">
      <c r="A1" s="114" t="s">
        <v>65</v>
      </c>
      <c r="B1" s="114"/>
      <c r="C1" s="114"/>
      <c r="D1" s="114"/>
      <c r="E1" s="114"/>
      <c r="F1" s="114"/>
      <c r="G1" s="114"/>
      <c r="H1" s="114"/>
      <c r="I1" s="114"/>
      <c r="J1" s="114"/>
      <c r="K1" s="114"/>
      <c r="L1" s="114"/>
      <c r="M1" s="114"/>
      <c r="N1" s="114"/>
      <c r="O1" s="1"/>
    </row>
    <row r="2" spans="1:15" s="2" customFormat="1" ht="16.2">
      <c r="A2" s="3"/>
      <c r="B2" s="3"/>
      <c r="C2" s="4"/>
      <c r="D2" s="4"/>
      <c r="E2" s="5"/>
      <c r="F2" s="5"/>
      <c r="G2" s="6" t="s">
        <v>63</v>
      </c>
      <c r="H2" s="5"/>
      <c r="I2" s="5"/>
      <c r="J2" s="4"/>
      <c r="K2" s="3"/>
      <c r="L2" s="3"/>
      <c r="M2" s="3"/>
      <c r="N2" s="3"/>
      <c r="O2" s="1"/>
    </row>
    <row r="3" spans="1:15" s="2" customFormat="1" ht="16.2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1"/>
    </row>
    <row r="4" spans="1:15" s="2" customFormat="1" ht="15" customHeight="1">
      <c r="A4" s="115" t="s">
        <v>64</v>
      </c>
      <c r="B4" s="115"/>
      <c r="C4" s="115"/>
      <c r="D4" s="115"/>
      <c r="E4" s="115"/>
      <c r="F4" s="115"/>
      <c r="G4" s="115"/>
      <c r="H4" s="7"/>
    </row>
    <row r="5" spans="1:15" s="2" customFormat="1" ht="16.2">
      <c r="A5" s="8" t="s">
        <v>0</v>
      </c>
      <c r="B5" s="9"/>
      <c r="C5" s="1"/>
      <c r="D5" s="1"/>
      <c r="E5" s="1"/>
      <c r="F5" s="1"/>
      <c r="G5" s="1"/>
      <c r="H5" s="1"/>
    </row>
    <row r="6" spans="1:15" s="2" customFormat="1" ht="18.149999999999999" customHeight="1" thickBot="1">
      <c r="A6" s="10"/>
      <c r="B6" s="1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</row>
    <row r="7" spans="1:15" ht="14.4" thickBot="1">
      <c r="B7" s="13"/>
      <c r="I7" s="14"/>
      <c r="J7" s="15"/>
      <c r="K7" s="16" t="s">
        <v>1</v>
      </c>
      <c r="L7" s="17"/>
    </row>
    <row r="8" spans="1:15" ht="13.8" thickBot="1"/>
    <row r="9" spans="1:15" s="21" customFormat="1" ht="14.4" thickBot="1">
      <c r="A9" s="58" t="s">
        <v>2</v>
      </c>
      <c r="B9" s="116" t="s">
        <v>3</v>
      </c>
      <c r="C9" s="116" t="s">
        <v>4</v>
      </c>
      <c r="D9" s="116" t="s">
        <v>5</v>
      </c>
      <c r="E9" s="118" t="s">
        <v>6</v>
      </c>
      <c r="F9" s="119"/>
      <c r="G9" s="120"/>
      <c r="H9" s="19" t="s">
        <v>7</v>
      </c>
      <c r="I9" s="118" t="s">
        <v>8</v>
      </c>
      <c r="J9" s="119"/>
      <c r="K9" s="120"/>
      <c r="L9" s="121" t="s">
        <v>9</v>
      </c>
      <c r="M9" s="20"/>
    </row>
    <row r="10" spans="1:15" s="21" customFormat="1" ht="38.25" customHeight="1" thickBot="1">
      <c r="A10" s="59" t="s">
        <v>10</v>
      </c>
      <c r="B10" s="117"/>
      <c r="C10" s="117"/>
      <c r="D10" s="117"/>
      <c r="E10" s="22" t="s">
        <v>11</v>
      </c>
      <c r="F10" s="22" t="s">
        <v>12</v>
      </c>
      <c r="G10" s="22" t="s">
        <v>13</v>
      </c>
      <c r="H10" s="60" t="s">
        <v>14</v>
      </c>
      <c r="I10" s="23" t="s">
        <v>11</v>
      </c>
      <c r="J10" s="23" t="s">
        <v>12</v>
      </c>
      <c r="K10" s="22" t="s">
        <v>13</v>
      </c>
      <c r="L10" s="122"/>
      <c r="M10" s="20"/>
    </row>
    <row r="11" spans="1:15" ht="3.75" customHeight="1" thickBot="1">
      <c r="D11" s="24"/>
    </row>
    <row r="12" spans="1:15" ht="17.25" customHeight="1" thickBot="1">
      <c r="A12" s="79"/>
      <c r="B12" s="80" t="s">
        <v>15</v>
      </c>
      <c r="C12" s="81"/>
      <c r="D12" s="82"/>
      <c r="E12" s="81"/>
      <c r="F12" s="81"/>
      <c r="G12" s="81"/>
      <c r="H12" s="81"/>
      <c r="I12" s="81"/>
      <c r="J12" s="81"/>
      <c r="K12" s="81"/>
      <c r="L12" s="83"/>
    </row>
    <row r="13" spans="1:15" s="69" customFormat="1">
      <c r="A13" s="61">
        <v>1</v>
      </c>
      <c r="B13" s="62" t="s">
        <v>16</v>
      </c>
      <c r="C13" s="63" t="s">
        <v>17</v>
      </c>
      <c r="D13" s="99">
        <v>380</v>
      </c>
      <c r="E13" s="64"/>
      <c r="F13" s="64"/>
      <c r="G13" s="64"/>
      <c r="H13" s="65"/>
      <c r="I13" s="66"/>
      <c r="J13" s="65"/>
      <c r="K13" s="65"/>
      <c r="L13" s="67"/>
      <c r="M13" s="68"/>
    </row>
    <row r="14" spans="1:15" s="69" customFormat="1">
      <c r="A14" s="70"/>
      <c r="B14" s="71" t="s">
        <v>18</v>
      </c>
      <c r="C14" s="72" t="s">
        <v>17</v>
      </c>
      <c r="D14" s="77">
        <v>380</v>
      </c>
      <c r="E14" s="89"/>
      <c r="F14" s="89"/>
      <c r="G14" s="89"/>
      <c r="H14" s="73"/>
      <c r="I14" s="74"/>
      <c r="J14" s="73"/>
      <c r="K14" s="73"/>
      <c r="L14" s="75"/>
      <c r="M14" s="68"/>
    </row>
    <row r="15" spans="1:15" s="69" customFormat="1">
      <c r="A15" s="70"/>
      <c r="B15" s="71" t="s">
        <v>19</v>
      </c>
      <c r="C15" s="72" t="s">
        <v>20</v>
      </c>
      <c r="D15" s="77">
        <v>1</v>
      </c>
      <c r="E15" s="89"/>
      <c r="F15" s="89"/>
      <c r="G15" s="89"/>
      <c r="H15" s="73"/>
      <c r="I15" s="74"/>
      <c r="J15" s="73"/>
      <c r="K15" s="73"/>
      <c r="L15" s="75"/>
      <c r="M15" s="68"/>
    </row>
    <row r="16" spans="1:15" s="69" customFormat="1">
      <c r="A16" s="70">
        <f>A13+1</f>
        <v>2</v>
      </c>
      <c r="B16" s="76" t="s">
        <v>57</v>
      </c>
      <c r="C16" s="72" t="s">
        <v>17</v>
      </c>
      <c r="D16" s="77">
        <v>375</v>
      </c>
      <c r="E16" s="89"/>
      <c r="F16" s="89"/>
      <c r="G16" s="89"/>
      <c r="H16" s="73"/>
      <c r="I16" s="74"/>
      <c r="J16" s="73"/>
      <c r="K16" s="73"/>
      <c r="L16" s="75"/>
      <c r="M16" s="68"/>
    </row>
    <row r="17" spans="1:13" s="69" customFormat="1">
      <c r="A17" s="70"/>
      <c r="B17" s="71" t="s">
        <v>58</v>
      </c>
      <c r="C17" s="72" t="s">
        <v>17</v>
      </c>
      <c r="D17" s="77">
        <f>D16*1.1</f>
        <v>412.50000000000006</v>
      </c>
      <c r="E17" s="89"/>
      <c r="F17" s="89"/>
      <c r="G17" s="89"/>
      <c r="H17" s="73"/>
      <c r="I17" s="74"/>
      <c r="J17" s="73"/>
      <c r="K17" s="73"/>
      <c r="L17" s="75"/>
      <c r="M17" s="68"/>
    </row>
    <row r="18" spans="1:13" s="69" customFormat="1">
      <c r="A18" s="70"/>
      <c r="B18" s="71" t="s">
        <v>21</v>
      </c>
      <c r="C18" s="72" t="s">
        <v>20</v>
      </c>
      <c r="D18" s="77">
        <v>1</v>
      </c>
      <c r="E18" s="89"/>
      <c r="F18" s="89"/>
      <c r="G18" s="89"/>
      <c r="H18" s="73"/>
      <c r="I18" s="74"/>
      <c r="J18" s="73"/>
      <c r="K18" s="73"/>
      <c r="L18" s="75"/>
      <c r="M18" s="68"/>
    </row>
    <row r="19" spans="1:13" s="69" customFormat="1">
      <c r="A19" s="70">
        <f>A16+1</f>
        <v>3</v>
      </c>
      <c r="B19" s="78" t="s">
        <v>22</v>
      </c>
      <c r="C19" s="72" t="s">
        <v>23</v>
      </c>
      <c r="D19" s="77">
        <v>31</v>
      </c>
      <c r="E19" s="89"/>
      <c r="F19" s="89"/>
      <c r="G19" s="89"/>
      <c r="H19" s="73"/>
      <c r="I19" s="74"/>
      <c r="J19" s="73"/>
      <c r="K19" s="73"/>
      <c r="L19" s="75"/>
      <c r="M19" s="68"/>
    </row>
    <row r="20" spans="1:13" s="98" customFormat="1" ht="27.6" customHeight="1">
      <c r="A20" s="90">
        <f>A19+1</f>
        <v>4</v>
      </c>
      <c r="B20" s="91" t="s">
        <v>61</v>
      </c>
      <c r="C20" s="92" t="s">
        <v>62</v>
      </c>
      <c r="D20" s="100">
        <v>1</v>
      </c>
      <c r="E20" s="93"/>
      <c r="F20" s="93"/>
      <c r="G20" s="93"/>
      <c r="H20" s="94"/>
      <c r="I20" s="95"/>
      <c r="J20" s="94"/>
      <c r="K20" s="94"/>
      <c r="L20" s="96"/>
      <c r="M20" s="97"/>
    </row>
    <row r="21" spans="1:13" s="69" customFormat="1">
      <c r="A21" s="70"/>
      <c r="B21" s="71" t="s">
        <v>19</v>
      </c>
      <c r="C21" s="72" t="s">
        <v>20</v>
      </c>
      <c r="D21" s="77">
        <v>1</v>
      </c>
      <c r="E21" s="89"/>
      <c r="F21" s="89"/>
      <c r="G21" s="89"/>
      <c r="H21" s="73"/>
      <c r="I21" s="74"/>
      <c r="J21" s="73"/>
      <c r="K21" s="73"/>
      <c r="L21" s="75"/>
      <c r="M21" s="68"/>
    </row>
    <row r="22" spans="1:13" s="69" customFormat="1">
      <c r="A22" s="70">
        <f>A20+1</f>
        <v>5</v>
      </c>
      <c r="B22" s="78" t="s">
        <v>24</v>
      </c>
      <c r="C22" s="72" t="s">
        <v>23</v>
      </c>
      <c r="D22" s="77">
        <v>13</v>
      </c>
      <c r="E22" s="89"/>
      <c r="F22" s="89"/>
      <c r="G22" s="89"/>
      <c r="H22" s="73"/>
      <c r="I22" s="74"/>
      <c r="J22" s="73"/>
      <c r="K22" s="73"/>
      <c r="L22" s="75"/>
      <c r="M22" s="68"/>
    </row>
    <row r="23" spans="1:13" s="69" customFormat="1">
      <c r="A23" s="70">
        <f>A22+1</f>
        <v>6</v>
      </c>
      <c r="B23" s="76" t="s">
        <v>25</v>
      </c>
      <c r="C23" s="72" t="s">
        <v>17</v>
      </c>
      <c r="D23" s="77">
        <v>375</v>
      </c>
      <c r="E23" s="89"/>
      <c r="F23" s="89"/>
      <c r="G23" s="89"/>
      <c r="H23" s="73"/>
      <c r="I23" s="74"/>
      <c r="J23" s="73"/>
      <c r="K23" s="73"/>
      <c r="L23" s="75"/>
      <c r="M23" s="68"/>
    </row>
    <row r="24" spans="1:13" s="69" customFormat="1">
      <c r="A24" s="70"/>
      <c r="B24" s="71" t="s">
        <v>59</v>
      </c>
      <c r="C24" s="72" t="s">
        <v>17</v>
      </c>
      <c r="D24" s="77">
        <f>D23*1.1</f>
        <v>412.50000000000006</v>
      </c>
      <c r="E24" s="89"/>
      <c r="F24" s="89"/>
      <c r="G24" s="89"/>
      <c r="H24" s="73"/>
      <c r="I24" s="74"/>
      <c r="J24" s="73"/>
      <c r="K24" s="73"/>
      <c r="L24" s="75"/>
      <c r="M24" s="68"/>
    </row>
    <row r="25" spans="1:13" s="69" customFormat="1">
      <c r="A25" s="70"/>
      <c r="B25" s="71" t="s">
        <v>26</v>
      </c>
      <c r="C25" s="72" t="s">
        <v>27</v>
      </c>
      <c r="D25" s="77">
        <f>D23/4.5</f>
        <v>83.333333333333329</v>
      </c>
      <c r="E25" s="89"/>
      <c r="F25" s="89"/>
      <c r="G25" s="89"/>
      <c r="H25" s="73"/>
      <c r="I25" s="74"/>
      <c r="J25" s="73"/>
      <c r="K25" s="73"/>
      <c r="L25" s="75"/>
      <c r="M25" s="68"/>
    </row>
    <row r="26" spans="1:13" s="69" customFormat="1">
      <c r="A26" s="70"/>
      <c r="B26" s="71" t="s">
        <v>28</v>
      </c>
      <c r="C26" s="72" t="s">
        <v>29</v>
      </c>
      <c r="D26" s="77">
        <f>D23*7.8</f>
        <v>2925</v>
      </c>
      <c r="E26" s="89"/>
      <c r="F26" s="89"/>
      <c r="G26" s="89"/>
      <c r="H26" s="73"/>
      <c r="I26" s="74"/>
      <c r="J26" s="73"/>
      <c r="K26" s="73"/>
      <c r="L26" s="75"/>
      <c r="M26" s="68"/>
    </row>
    <row r="27" spans="1:13" s="69" customFormat="1">
      <c r="A27" s="70"/>
      <c r="B27" s="71" t="s">
        <v>30</v>
      </c>
      <c r="C27" s="72" t="s">
        <v>31</v>
      </c>
      <c r="D27" s="77">
        <f>D23*5</f>
        <v>1875</v>
      </c>
      <c r="E27" s="89"/>
      <c r="F27" s="89"/>
      <c r="G27" s="89"/>
      <c r="H27" s="73"/>
      <c r="I27" s="74"/>
      <c r="J27" s="73"/>
      <c r="K27" s="73"/>
      <c r="L27" s="75"/>
      <c r="M27" s="68"/>
    </row>
    <row r="28" spans="1:13" s="69" customFormat="1">
      <c r="A28" s="70"/>
      <c r="B28" s="71" t="s">
        <v>60</v>
      </c>
      <c r="C28" s="72" t="s">
        <v>23</v>
      </c>
      <c r="D28" s="77">
        <f>D23*0.16</f>
        <v>60</v>
      </c>
      <c r="E28" s="89"/>
      <c r="F28" s="89"/>
      <c r="G28" s="89"/>
      <c r="H28" s="73"/>
      <c r="I28" s="74"/>
      <c r="J28" s="73"/>
      <c r="K28" s="73"/>
      <c r="L28" s="75"/>
      <c r="M28" s="68"/>
    </row>
    <row r="29" spans="1:13" s="69" customFormat="1">
      <c r="A29" s="70"/>
      <c r="B29" s="71" t="s">
        <v>19</v>
      </c>
      <c r="C29" s="72" t="s">
        <v>20</v>
      </c>
      <c r="D29" s="77">
        <v>1</v>
      </c>
      <c r="E29" s="89"/>
      <c r="F29" s="89"/>
      <c r="G29" s="89"/>
      <c r="H29" s="73"/>
      <c r="I29" s="74"/>
      <c r="J29" s="73"/>
      <c r="K29" s="73"/>
      <c r="L29" s="75"/>
      <c r="M29" s="68"/>
    </row>
    <row r="30" spans="1:13" s="69" customFormat="1" ht="38.25" customHeight="1">
      <c r="A30" s="90">
        <v>7</v>
      </c>
      <c r="B30" s="113" t="s">
        <v>66</v>
      </c>
      <c r="C30" s="92" t="s">
        <v>17</v>
      </c>
      <c r="D30" s="100">
        <v>48</v>
      </c>
      <c r="E30" s="89"/>
      <c r="F30" s="89"/>
      <c r="G30" s="89"/>
      <c r="H30" s="73"/>
      <c r="I30" s="74"/>
      <c r="J30" s="73"/>
      <c r="K30" s="73"/>
      <c r="L30" s="75"/>
      <c r="M30" s="68"/>
    </row>
    <row r="31" spans="1:13" s="69" customFormat="1">
      <c r="A31" s="70">
        <v>8</v>
      </c>
      <c r="B31" s="78" t="s">
        <v>32</v>
      </c>
      <c r="C31" s="72" t="s">
        <v>17</v>
      </c>
      <c r="D31" s="77">
        <v>375</v>
      </c>
      <c r="E31" s="89"/>
      <c r="F31" s="89"/>
      <c r="G31" s="89"/>
      <c r="H31" s="73"/>
      <c r="I31" s="74"/>
      <c r="J31" s="73"/>
      <c r="K31" s="73"/>
      <c r="L31" s="75"/>
      <c r="M31" s="68"/>
    </row>
    <row r="32" spans="1:13" s="69" customFormat="1">
      <c r="A32" s="70"/>
      <c r="B32" s="71" t="s">
        <v>33</v>
      </c>
      <c r="C32" s="72" t="s">
        <v>17</v>
      </c>
      <c r="D32" s="77">
        <f>D31*1.15</f>
        <v>431.24999999999994</v>
      </c>
      <c r="E32" s="89"/>
      <c r="F32" s="89"/>
      <c r="G32" s="89"/>
      <c r="H32" s="73"/>
      <c r="I32" s="74"/>
      <c r="J32" s="73"/>
      <c r="K32" s="73"/>
      <c r="L32" s="75"/>
      <c r="M32" s="68"/>
    </row>
    <row r="33" spans="1:15" s="69" customFormat="1">
      <c r="A33" s="70"/>
      <c r="B33" s="71" t="s">
        <v>28</v>
      </c>
      <c r="C33" s="72" t="s">
        <v>29</v>
      </c>
      <c r="D33" s="77">
        <f>D31*6.1</f>
        <v>2287.5</v>
      </c>
      <c r="E33" s="89"/>
      <c r="F33" s="89"/>
      <c r="G33" s="89"/>
      <c r="H33" s="73"/>
      <c r="I33" s="74"/>
      <c r="J33" s="73"/>
      <c r="K33" s="73"/>
      <c r="L33" s="75"/>
      <c r="M33" s="68"/>
    </row>
    <row r="34" spans="1:15" s="69" customFormat="1">
      <c r="A34" s="70"/>
      <c r="B34" s="71" t="s">
        <v>19</v>
      </c>
      <c r="C34" s="72" t="s">
        <v>20</v>
      </c>
      <c r="D34" s="77">
        <v>1</v>
      </c>
      <c r="E34" s="89"/>
      <c r="F34" s="89"/>
      <c r="G34" s="89"/>
      <c r="H34" s="73"/>
      <c r="I34" s="74"/>
      <c r="J34" s="73"/>
      <c r="K34" s="73"/>
      <c r="L34" s="75"/>
      <c r="M34" s="68"/>
    </row>
    <row r="35" spans="1:15" s="69" customFormat="1">
      <c r="A35" s="70">
        <v>9</v>
      </c>
      <c r="B35" s="78" t="s">
        <v>34</v>
      </c>
      <c r="C35" s="72" t="s">
        <v>17</v>
      </c>
      <c r="D35" s="77">
        <v>375</v>
      </c>
      <c r="E35" s="89"/>
      <c r="F35" s="89"/>
      <c r="G35" s="89"/>
      <c r="H35" s="73"/>
      <c r="I35" s="74"/>
      <c r="J35" s="73"/>
      <c r="K35" s="73"/>
      <c r="L35" s="75"/>
      <c r="M35" s="68"/>
    </row>
    <row r="36" spans="1:15" s="69" customFormat="1">
      <c r="A36" s="70"/>
      <c r="B36" s="71" t="s">
        <v>26</v>
      </c>
      <c r="C36" s="72" t="s">
        <v>27</v>
      </c>
      <c r="D36" s="77">
        <f>D35/4</f>
        <v>93.75</v>
      </c>
      <c r="E36" s="89"/>
      <c r="F36" s="89"/>
      <c r="G36" s="89"/>
      <c r="H36" s="73"/>
      <c r="I36" s="74"/>
      <c r="J36" s="73"/>
      <c r="K36" s="73"/>
      <c r="L36" s="75"/>
      <c r="M36" s="68"/>
    </row>
    <row r="37" spans="1:15" s="69" customFormat="1">
      <c r="A37" s="70"/>
      <c r="B37" s="71" t="s">
        <v>35</v>
      </c>
      <c r="C37" s="72" t="s">
        <v>29</v>
      </c>
      <c r="D37" s="77">
        <f>D35*4</f>
        <v>1500</v>
      </c>
      <c r="E37" s="89"/>
      <c r="F37" s="89"/>
      <c r="G37" s="89"/>
      <c r="H37" s="73"/>
      <c r="I37" s="74"/>
      <c r="J37" s="73"/>
      <c r="K37" s="73"/>
      <c r="L37" s="75"/>
      <c r="M37" s="68"/>
    </row>
    <row r="38" spans="1:15" s="69" customFormat="1">
      <c r="A38" s="70"/>
      <c r="B38" s="71" t="s">
        <v>19</v>
      </c>
      <c r="C38" s="72" t="s">
        <v>20</v>
      </c>
      <c r="D38" s="77">
        <v>1</v>
      </c>
      <c r="E38" s="89"/>
      <c r="F38" s="89"/>
      <c r="G38" s="89"/>
      <c r="H38" s="73"/>
      <c r="I38" s="74"/>
      <c r="J38" s="73"/>
      <c r="K38" s="73"/>
      <c r="L38" s="75"/>
      <c r="M38" s="68"/>
    </row>
    <row r="39" spans="1:15" s="68" customFormat="1">
      <c r="A39" s="70">
        <f>A35+1</f>
        <v>10</v>
      </c>
      <c r="B39" s="78" t="s">
        <v>36</v>
      </c>
      <c r="C39" s="72" t="s">
        <v>23</v>
      </c>
      <c r="D39" s="77">
        <v>31</v>
      </c>
      <c r="E39" s="89"/>
      <c r="F39" s="89"/>
      <c r="G39" s="89"/>
      <c r="H39" s="73"/>
      <c r="I39" s="74"/>
      <c r="J39" s="73"/>
      <c r="K39" s="73"/>
      <c r="L39" s="75"/>
      <c r="N39" s="69"/>
      <c r="O39" s="69"/>
    </row>
    <row r="40" spans="1:15" s="69" customFormat="1">
      <c r="A40" s="70"/>
      <c r="B40" s="71" t="s">
        <v>37</v>
      </c>
      <c r="C40" s="72" t="s">
        <v>23</v>
      </c>
      <c r="D40" s="77">
        <f>D39*1.1</f>
        <v>34.1</v>
      </c>
      <c r="E40" s="89"/>
      <c r="F40" s="89"/>
      <c r="G40" s="89"/>
      <c r="H40" s="73"/>
      <c r="I40" s="74"/>
      <c r="J40" s="73"/>
      <c r="K40" s="73"/>
      <c r="L40" s="75"/>
      <c r="M40" s="68"/>
    </row>
    <row r="41" spans="1:15" s="69" customFormat="1">
      <c r="A41" s="70"/>
      <c r="B41" s="71" t="s">
        <v>38</v>
      </c>
      <c r="C41" s="72" t="s">
        <v>20</v>
      </c>
      <c r="D41" s="77">
        <v>1</v>
      </c>
      <c r="E41" s="89"/>
      <c r="F41" s="89"/>
      <c r="G41" s="89"/>
      <c r="H41" s="73"/>
      <c r="I41" s="74"/>
      <c r="J41" s="73"/>
      <c r="K41" s="73"/>
      <c r="L41" s="75"/>
      <c r="M41" s="68"/>
    </row>
    <row r="42" spans="1:15" s="69" customFormat="1">
      <c r="A42" s="70"/>
      <c r="B42" s="71" t="s">
        <v>19</v>
      </c>
      <c r="C42" s="72" t="s">
        <v>20</v>
      </c>
      <c r="D42" s="77">
        <v>1</v>
      </c>
      <c r="E42" s="89"/>
      <c r="F42" s="89"/>
      <c r="G42" s="89"/>
      <c r="H42" s="73"/>
      <c r="I42" s="74"/>
      <c r="J42" s="73"/>
      <c r="K42" s="73"/>
      <c r="L42" s="75"/>
      <c r="M42" s="68"/>
    </row>
    <row r="43" spans="1:15" s="69" customFormat="1">
      <c r="A43" s="70">
        <f>A39+1</f>
        <v>11</v>
      </c>
      <c r="B43" s="78" t="s">
        <v>39</v>
      </c>
      <c r="C43" s="72" t="s">
        <v>23</v>
      </c>
      <c r="D43" s="77">
        <v>44</v>
      </c>
      <c r="E43" s="89"/>
      <c r="F43" s="89"/>
      <c r="G43" s="89"/>
      <c r="H43" s="73"/>
      <c r="I43" s="74"/>
      <c r="J43" s="73"/>
      <c r="K43" s="73"/>
      <c r="L43" s="75"/>
      <c r="M43" s="68"/>
    </row>
    <row r="44" spans="1:15" s="69" customFormat="1">
      <c r="A44" s="70"/>
      <c r="B44" s="71" t="s">
        <v>40</v>
      </c>
      <c r="C44" s="72" t="s">
        <v>23</v>
      </c>
      <c r="D44" s="77">
        <f>D43*1.1</f>
        <v>48.400000000000006</v>
      </c>
      <c r="E44" s="89"/>
      <c r="F44" s="89"/>
      <c r="G44" s="89"/>
      <c r="H44" s="73"/>
      <c r="I44" s="74"/>
      <c r="J44" s="73"/>
      <c r="K44" s="73"/>
      <c r="L44" s="75"/>
      <c r="M44" s="68"/>
    </row>
    <row r="45" spans="1:15" s="69" customFormat="1">
      <c r="A45" s="70"/>
      <c r="B45" s="71" t="s">
        <v>41</v>
      </c>
      <c r="C45" s="72" t="s">
        <v>20</v>
      </c>
      <c r="D45" s="77">
        <v>1</v>
      </c>
      <c r="E45" s="89"/>
      <c r="F45" s="89"/>
      <c r="G45" s="89"/>
      <c r="H45" s="73"/>
      <c r="I45" s="74"/>
      <c r="J45" s="73"/>
      <c r="K45" s="73"/>
      <c r="L45" s="75"/>
      <c r="M45" s="68"/>
    </row>
    <row r="46" spans="1:15" s="69" customFormat="1">
      <c r="A46" s="70"/>
      <c r="B46" s="71" t="s">
        <v>42</v>
      </c>
      <c r="C46" s="72" t="s">
        <v>31</v>
      </c>
      <c r="D46" s="77">
        <v>6</v>
      </c>
      <c r="E46" s="89"/>
      <c r="F46" s="89"/>
      <c r="G46" s="89"/>
      <c r="H46" s="73"/>
      <c r="I46" s="74"/>
      <c r="J46" s="73"/>
      <c r="K46" s="73"/>
      <c r="L46" s="75"/>
      <c r="M46" s="68"/>
    </row>
    <row r="47" spans="1:15" s="69" customFormat="1">
      <c r="A47" s="70"/>
      <c r="B47" s="71" t="s">
        <v>19</v>
      </c>
      <c r="C47" s="72" t="s">
        <v>20</v>
      </c>
      <c r="D47" s="77">
        <v>1</v>
      </c>
      <c r="E47" s="89"/>
      <c r="F47" s="89"/>
      <c r="G47" s="89"/>
      <c r="H47" s="73"/>
      <c r="I47" s="74"/>
      <c r="J47" s="73"/>
      <c r="K47" s="73"/>
      <c r="L47" s="75"/>
      <c r="M47" s="68"/>
    </row>
    <row r="48" spans="1:15" s="69" customFormat="1">
      <c r="A48" s="70">
        <f>A43+1</f>
        <v>12</v>
      </c>
      <c r="B48" s="78" t="s">
        <v>43</v>
      </c>
      <c r="C48" s="72" t="s">
        <v>17</v>
      </c>
      <c r="D48" s="77">
        <v>375</v>
      </c>
      <c r="E48" s="89"/>
      <c r="F48" s="89"/>
      <c r="G48" s="89"/>
      <c r="H48" s="73"/>
      <c r="I48" s="74"/>
      <c r="J48" s="73"/>
      <c r="K48" s="73"/>
      <c r="L48" s="75"/>
      <c r="M48" s="68"/>
    </row>
    <row r="49" spans="1:15" s="68" customFormat="1" ht="12.9" customHeight="1">
      <c r="A49" s="70"/>
      <c r="B49" s="71" t="s">
        <v>44</v>
      </c>
      <c r="C49" s="72" t="s">
        <v>27</v>
      </c>
      <c r="D49" s="77">
        <f>D48/5.7</f>
        <v>65.78947368421052</v>
      </c>
      <c r="E49" s="89"/>
      <c r="F49" s="89"/>
      <c r="G49" s="89"/>
      <c r="H49" s="73"/>
      <c r="I49" s="74"/>
      <c r="J49" s="73"/>
      <c r="K49" s="73"/>
      <c r="L49" s="75"/>
      <c r="N49" s="69"/>
      <c r="O49" s="69"/>
    </row>
    <row r="50" spans="1:15" s="68" customFormat="1">
      <c r="A50" s="70"/>
      <c r="B50" s="71" t="s">
        <v>45</v>
      </c>
      <c r="C50" s="72" t="s">
        <v>27</v>
      </c>
      <c r="D50" s="77">
        <f>D48*0.4</f>
        <v>150</v>
      </c>
      <c r="E50" s="89"/>
      <c r="F50" s="89"/>
      <c r="G50" s="89"/>
      <c r="H50" s="73"/>
      <c r="I50" s="74"/>
      <c r="J50" s="73"/>
      <c r="K50" s="73"/>
      <c r="L50" s="75"/>
      <c r="N50" s="69"/>
      <c r="O50" s="69"/>
    </row>
    <row r="51" spans="1:15" s="68" customFormat="1">
      <c r="A51" s="70"/>
      <c r="B51" s="71" t="s">
        <v>19</v>
      </c>
      <c r="C51" s="72" t="s">
        <v>20</v>
      </c>
      <c r="D51" s="77">
        <v>1</v>
      </c>
      <c r="E51" s="89"/>
      <c r="F51" s="89"/>
      <c r="G51" s="89"/>
      <c r="H51" s="73"/>
      <c r="I51" s="74"/>
      <c r="J51" s="73"/>
      <c r="K51" s="73"/>
      <c r="L51" s="75"/>
      <c r="N51" s="69"/>
      <c r="O51" s="69"/>
    </row>
    <row r="52" spans="1:15" s="68" customFormat="1">
      <c r="A52" s="70">
        <f>A48+1</f>
        <v>13</v>
      </c>
      <c r="B52" s="78" t="s">
        <v>46</v>
      </c>
      <c r="C52" s="72" t="s">
        <v>47</v>
      </c>
      <c r="D52" s="77">
        <v>1</v>
      </c>
      <c r="E52" s="89"/>
      <c r="F52" s="89"/>
      <c r="G52" s="89"/>
      <c r="H52" s="73"/>
      <c r="I52" s="74"/>
      <c r="J52" s="73"/>
      <c r="K52" s="73"/>
      <c r="L52" s="75"/>
      <c r="N52" s="69"/>
      <c r="O52" s="69"/>
    </row>
    <row r="53" spans="1:15" s="68" customFormat="1" ht="13.8" thickBot="1">
      <c r="A53" s="105"/>
      <c r="B53" s="106" t="s">
        <v>48</v>
      </c>
      <c r="C53" s="107" t="s">
        <v>47</v>
      </c>
      <c r="D53" s="108">
        <v>1</v>
      </c>
      <c r="E53" s="109"/>
      <c r="F53" s="109"/>
      <c r="G53" s="109"/>
      <c r="H53" s="110"/>
      <c r="I53" s="111"/>
      <c r="J53" s="110"/>
      <c r="K53" s="110"/>
      <c r="L53" s="112"/>
      <c r="N53" s="69"/>
      <c r="O53" s="69"/>
    </row>
    <row r="54" spans="1:15" s="12" customFormat="1" ht="14.4" thickBot="1">
      <c r="A54" s="52"/>
      <c r="B54" s="84" t="s">
        <v>49</v>
      </c>
      <c r="C54" s="85"/>
      <c r="D54" s="86"/>
      <c r="E54" s="86"/>
      <c r="F54" s="86"/>
      <c r="G54" s="86"/>
      <c r="H54" s="86"/>
      <c r="I54" s="87">
        <f>ROUND(SUM(I13:I53),2)</f>
        <v>0</v>
      </c>
      <c r="J54" s="87">
        <f>ROUND(SUM(J13:J53),2)</f>
        <v>0</v>
      </c>
      <c r="K54" s="88">
        <f>ROUND(SUM(K13:K53),2)</f>
        <v>0</v>
      </c>
      <c r="L54" s="54"/>
      <c r="N54" s="18"/>
      <c r="O54" s="18"/>
    </row>
    <row r="55" spans="1:15" s="12" customFormat="1" ht="13.8">
      <c r="A55" s="30"/>
      <c r="B55" s="31" t="s">
        <v>50</v>
      </c>
      <c r="C55" s="101" t="s">
        <v>67</v>
      </c>
      <c r="D55" s="25"/>
      <c r="E55" s="25"/>
      <c r="F55" s="25"/>
      <c r="G55" s="25"/>
      <c r="H55" s="25"/>
      <c r="I55" s="32"/>
      <c r="J55" s="32"/>
      <c r="K55" s="33"/>
      <c r="L55" s="34"/>
      <c r="N55" s="18"/>
      <c r="O55" s="18"/>
    </row>
    <row r="56" spans="1:15" s="12" customFormat="1" ht="13.8">
      <c r="A56" s="35"/>
      <c r="B56" s="36" t="s">
        <v>51</v>
      </c>
      <c r="C56" s="102">
        <v>0.2359</v>
      </c>
      <c r="D56" s="26"/>
      <c r="E56" s="26"/>
      <c r="F56" s="26"/>
      <c r="G56" s="26"/>
      <c r="H56" s="26"/>
      <c r="I56" s="37"/>
      <c r="J56" s="37"/>
      <c r="K56" s="38"/>
      <c r="L56" s="39"/>
      <c r="N56" s="18"/>
      <c r="O56" s="18"/>
    </row>
    <row r="57" spans="1:15" s="12" customFormat="1" ht="13.8">
      <c r="A57" s="35"/>
      <c r="B57" s="36" t="s">
        <v>52</v>
      </c>
      <c r="C57" s="103" t="s">
        <v>67</v>
      </c>
      <c r="D57" s="26"/>
      <c r="E57" s="26"/>
      <c r="F57" s="26"/>
      <c r="G57" s="26"/>
      <c r="H57" s="26"/>
      <c r="I57" s="37"/>
      <c r="J57" s="37"/>
      <c r="K57" s="38"/>
      <c r="L57" s="39"/>
      <c r="N57" s="18"/>
      <c r="O57" s="18"/>
    </row>
    <row r="58" spans="1:15" s="12" customFormat="1" ht="14.4" thickBot="1">
      <c r="A58" s="40"/>
      <c r="B58" s="41" t="s">
        <v>53</v>
      </c>
      <c r="C58" s="104" t="s">
        <v>67</v>
      </c>
      <c r="D58" s="42"/>
      <c r="E58" s="42"/>
      <c r="F58" s="42"/>
      <c r="G58" s="42"/>
      <c r="H58" s="42"/>
      <c r="I58" s="43"/>
      <c r="J58" s="43"/>
      <c r="K58" s="44"/>
      <c r="L58" s="45"/>
      <c r="N58" s="18"/>
      <c r="O58" s="18"/>
    </row>
    <row r="59" spans="1:15" s="12" customFormat="1" ht="14.4" thickBot="1">
      <c r="A59" s="27"/>
      <c r="B59" s="28" t="s">
        <v>54</v>
      </c>
      <c r="C59" s="15"/>
      <c r="D59" s="46"/>
      <c r="E59" s="46"/>
      <c r="F59" s="46"/>
      <c r="G59" s="46"/>
      <c r="H59" s="46"/>
      <c r="I59" s="47"/>
      <c r="J59" s="47"/>
      <c r="K59" s="47"/>
      <c r="L59" s="29"/>
      <c r="N59" s="18"/>
      <c r="O59" s="18"/>
    </row>
    <row r="60" spans="1:15" s="12" customFormat="1" ht="13.8" thickBot="1">
      <c r="A60" s="48"/>
      <c r="B60" s="49" t="s">
        <v>55</v>
      </c>
      <c r="C60" s="50"/>
      <c r="D60" s="50"/>
      <c r="E60" s="50"/>
      <c r="F60" s="50"/>
      <c r="G60" s="50"/>
      <c r="H60" s="50"/>
      <c r="I60" s="50"/>
      <c r="J60" s="50"/>
      <c r="K60" s="50"/>
      <c r="L60" s="51"/>
      <c r="N60" s="18"/>
      <c r="O60" s="18"/>
    </row>
    <row r="61" spans="1:15" s="12" customFormat="1" ht="14.4" thickBot="1">
      <c r="A61" s="52"/>
      <c r="B61" s="28" t="s">
        <v>56</v>
      </c>
      <c r="C61" s="53"/>
      <c r="D61" s="53"/>
      <c r="E61" s="53"/>
      <c r="F61" s="53"/>
      <c r="G61" s="53"/>
      <c r="H61" s="53"/>
      <c r="I61" s="53"/>
      <c r="J61" s="53"/>
      <c r="K61" s="53"/>
      <c r="L61" s="54"/>
      <c r="N61" s="18"/>
      <c r="O61" s="18"/>
    </row>
    <row r="63" spans="1:15" s="12" customFormat="1" ht="13.8">
      <c r="B63" s="55"/>
      <c r="N63" s="18"/>
      <c r="O63" s="18"/>
    </row>
    <row r="64" spans="1:15" s="12" customFormat="1" ht="6.75" customHeight="1">
      <c r="N64" s="18"/>
      <c r="O64" s="18"/>
    </row>
    <row r="65" spans="2:15" s="12" customFormat="1">
      <c r="N65" s="18"/>
      <c r="O65" s="18"/>
    </row>
    <row r="66" spans="2:15" s="12" customFormat="1">
      <c r="N66" s="18"/>
      <c r="O66" s="18"/>
    </row>
    <row r="67" spans="2:15" s="12" customFormat="1">
      <c r="N67" s="18"/>
      <c r="O67" s="18"/>
    </row>
    <row r="68" spans="2:15" s="12" customFormat="1">
      <c r="N68" s="18"/>
      <c r="O68" s="18"/>
    </row>
    <row r="69" spans="2:15" s="12" customFormat="1">
      <c r="B69" s="56"/>
      <c r="N69" s="18"/>
      <c r="O69" s="18"/>
    </row>
    <row r="90" spans="12:15" s="12" customFormat="1">
      <c r="L90" s="57"/>
      <c r="N90" s="18"/>
      <c r="O90" s="18"/>
    </row>
  </sheetData>
  <mergeCells count="8">
    <mergeCell ref="A1:N1"/>
    <mergeCell ref="A4:G4"/>
    <mergeCell ref="B9:B10"/>
    <mergeCell ref="C9:C10"/>
    <mergeCell ref="D9:D10"/>
    <mergeCell ref="E9:G9"/>
    <mergeCell ref="I9:K9"/>
    <mergeCell ref="L9:L10"/>
  </mergeCells>
  <pageMargins left="0" right="0" top="0.59055118110236227" bottom="0.59055118110236227" header="0.11811023622047245" footer="0.11811023622047245"/>
  <pageSetup paperSize="9" scale="9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Tāme orģ. 1.daļa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Anzelika Kanberga</cp:lastModifiedBy>
  <cp:lastPrinted>2015-06-01T12:21:13Z</cp:lastPrinted>
  <dcterms:created xsi:type="dcterms:W3CDTF">2015-05-19T10:55:30Z</dcterms:created>
  <dcterms:modified xsi:type="dcterms:W3CDTF">2015-06-30T06:12:31Z</dcterms:modified>
</cp:coreProperties>
</file>